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апрель!$A$1:$FE$60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18" i="1" l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17" i="1"/>
  <c r="DB51" i="1"/>
  <c r="DB52" i="1"/>
  <c r="DB50" i="1"/>
  <c r="DB41" i="1"/>
  <c r="DB31" i="1"/>
  <c r="DB32" i="1"/>
  <c r="DB35" i="1"/>
  <c r="DB28" i="1"/>
  <c r="DB44" i="1"/>
  <c r="DB36" i="1"/>
  <c r="DB33" i="1"/>
  <c r="DB58" i="1"/>
  <c r="DB56" i="1"/>
  <c r="DB55" i="1"/>
  <c r="DB54" i="1"/>
  <c r="DB53" i="1"/>
  <c r="DB46" i="1"/>
  <c r="DB45" i="1"/>
  <c r="DB47" i="1"/>
  <c r="DB26" i="1"/>
  <c r="DB24" i="1"/>
  <c r="DB27" i="1"/>
  <c r="DB25" i="1"/>
  <c r="DB42" i="1"/>
  <c r="DB43" i="1"/>
  <c r="DB40" i="1"/>
  <c r="DB39" i="1"/>
  <c r="DB34" i="1"/>
  <c r="DB30" i="1"/>
  <c r="DB18" i="1"/>
  <c r="DB37" i="1"/>
  <c r="DB29" i="1" l="1"/>
  <c r="DB60" i="1" s="1"/>
  <c r="DB57" i="1"/>
  <c r="ED60" i="1" l="1"/>
  <c r="CC58" i="1"/>
  <c r="CC57" i="1"/>
  <c r="CC56" i="1"/>
  <c r="CC55" i="1"/>
  <c r="CC54" i="1"/>
  <c r="CC53" i="1"/>
  <c r="CC52" i="1"/>
  <c r="CC51" i="1"/>
  <c r="CC50" i="1"/>
  <c r="CC48" i="1"/>
  <c r="CC47" i="1"/>
  <c r="CC46" i="1"/>
  <c r="CC45" i="1"/>
  <c r="CC44" i="1"/>
  <c r="CC43" i="1"/>
  <c r="CC42" i="1"/>
  <c r="CC41" i="1"/>
  <c r="CC40" i="1"/>
  <c r="CC39" i="1"/>
  <c r="CC38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60" i="1" l="1"/>
</calcChain>
</file>

<file path=xl/sharedStrings.xml><?xml version="1.0" encoding="utf-8"?>
<sst xmlns="http://schemas.openxmlformats.org/spreadsheetml/2006/main" count="138" uniqueCount="89">
  <si>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</si>
  <si>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</si>
  <si>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</si>
  <si>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</si>
  <si>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</si>
  <si>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</si>
  <si>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</si>
  <si>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апрель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</si>
  <si>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</si>
  <si>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</si>
  <si>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</si>
  <si>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</si>
  <si>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</si>
  <si>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</si>
  <si>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</si>
  <si>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</si>
  <si>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</si>
  <si>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</si>
  <si>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</si>
  <si>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</si>
  <si>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</si>
  <si>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</si>
  <si>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</si>
  <si>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</si>
  <si>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</si>
  <si>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</si>
  <si>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</si>
  <si>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</si>
  <si>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</si>
  <si>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</si>
  <si>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</si>
  <si>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</si>
  <si>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</si>
  <si>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</si>
  <si>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</si>
  <si>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</si>
  <si>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</si>
  <si>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</si>
  <si>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</si>
  <si>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</si>
  <si>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</si>
  <si>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</si>
  <si>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</si>
  <si>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</si>
  <si>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</si>
  <si>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</si>
  <si>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</si>
  <si>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</si>
  <si>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</si>
  <si>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</si>
  <si>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</si>
  <si>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</si>
  <si>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</si>
  <si>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</si>
  <si>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</si>
  <si>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</si>
  <si>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</si>
  <si>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</si>
  <si>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</si>
  <si>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</si>
  <si>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</si>
  <si>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</si>
  <si>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</si>
  <si>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</si>
  <si>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</si>
  <si>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</si>
  <si>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</si>
  <si>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</si>
  <si>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</si>
  <si>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</si>
  <si>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</si>
  <si>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</si>
  <si>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</si>
  <si>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</si>
  <si>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</si>
  <si>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</si>
  <si>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</si>
  <si>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</si>
  <si>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</si>
  <si>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</si>
  <si>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</si>
  <si>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</si>
  <si>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</si>
  <si>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</si>
  <si>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</si>
  <si>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</si>
  <si>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</si>
  <si>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завод железобетонных изделий</t>
  </si>
  <si>
    <t>Каркаваниди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</si>
</sst>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0"/>
  <sheetViews>
    <sheetView tabSelected="1" topLeftCell="A41" zoomScaleNormal="100" zoomScaleSheetLayoutView="100" workbookViewId="0">
      <selection activeCell="ED58" sqref="ED58:FE58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86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104.25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v>1.5277000000000001E-2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v>1.6983999999999999E-2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-1.7069999999999984E-3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7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v>0.04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>
        <f>29.247/1000</f>
        <v>2.9246999999999999E-2</v>
      </c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9" si="0">CC18-DB18</f>
        <v>1.0753000000000002E-2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v>4.2000000000000003E-2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v>2.8757999999999999E-2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1.3242000000000004E-2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v>5.2999999999999999E-2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>
        <v>3.9424000000000001E-2</v>
      </c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1.3575999999999998E-2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v>0.16400000000000001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>
        <v>0.11161500000000001</v>
      </c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5.2385000000000001E-2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v>3.4397999999999998E-2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>
        <v>2.8320000000000001E-2</v>
      </c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6.0779999999999966E-3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v>2.20628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v>2.4491360000000002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-0.24285600000000018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1.5/1000</f>
        <v>1.5E-3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>
        <f>0.637/1000</f>
        <v>6.3699999999999998E-4</v>
      </c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8.6300000000000005E-4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1.654/1000</f>
        <v>1.6539999999999999E-3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>
        <f>0.078/1000</f>
        <v>7.7999999999999999E-5</v>
      </c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1.5759999999999999E-3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1.654/1000</f>
        <v>1.6539999999999999E-3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f>0.761/1000</f>
        <v>7.6099999999999996E-4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8.9299999999999991E-4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1.5/1000</f>
        <v>1.5E-3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>
        <f>0.93/1000</f>
        <v>9.3000000000000005E-4</v>
      </c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5.6999999999999998E-4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>0.67/1000</f>
        <v>6.7000000000000002E-4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>
        <f>0.239/1000</f>
        <v>2.3899999999999998E-4</v>
      </c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4.3100000000000007E-4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>17/1000</f>
        <v>1.7000000000000001E-2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>
        <f>8.629/1000</f>
        <v>8.6289999999999995E-3</v>
      </c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8.3710000000000017E-3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>9/1000</f>
        <v>8.9999999999999993E-3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>
        <f>7.453/1000</f>
        <v>7.4530000000000004E-3</v>
      </c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1.5469999999999989E-3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>0.67/1000</f>
        <v>6.7000000000000002E-4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>
        <f>0.328/1000</f>
        <v>3.28E-4</v>
      </c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3.4200000000000002E-4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>0.93/1000</f>
        <v>9.3000000000000005E-4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f>0.93/1000</f>
        <v>9.3000000000000005E-4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0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>0.67/1000</f>
        <v>6.7000000000000002E-4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>
        <f>0.33/1000</f>
        <v>3.3E-4</v>
      </c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3.4000000000000002E-4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>1.33/1000</f>
        <v>1.33E-3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>
        <f>0.606/1000</f>
        <v>6.0599999999999998E-4</v>
      </c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7.2400000000000003E-4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>0.8/1000</f>
        <v>8.0000000000000004E-4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>
        <f>0.19/1000</f>
        <v>1.9000000000000001E-4</v>
      </c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6.1000000000000008E-4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>0.73/1000</f>
        <v>7.2999999999999996E-4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f>0.121/1000</f>
        <v>1.21E-4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6.0899999999999995E-4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28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1" t="s">
        <v>87</v>
      </c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 t="s">
        <v>88</v>
      </c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2" t="s">
        <v>21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v>0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6.916/1000</f>
        <v>6.9160000000000003E-3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-6.9160000000000003E-3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53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39" t="s">
        <v>54</v>
      </c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1"/>
      <c r="BK38" s="32" t="s">
        <v>21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>26.705/1000</f>
        <v>2.6705E-2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2.6705E-2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55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2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4"/>
      <c r="BK39" s="32" t="s">
        <v>33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>1.6/1000</f>
        <v>1.6000000000000001E-3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>
        <f>1.534/1000</f>
        <v>1.534E-3</v>
      </c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6.6000000000000086E-5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56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5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7"/>
      <c r="BK40" s="32" t="s">
        <v>33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1.6/1000</f>
        <v>1.6000000000000001E-3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>
        <f>2.563/1000</f>
        <v>2.5630000000000002E-3</v>
      </c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-9.630000000000001E-4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37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1" t="s">
        <v>57</v>
      </c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2" t="s">
        <v>39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0.383/1000</f>
        <v>3.8299999999999999E-4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0.264/1000</f>
        <v>2.6400000000000002E-4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1.1899999999999997E-4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58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1" t="s">
        <v>59</v>
      </c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2" t="s">
        <v>33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1.33/1000</f>
        <v>1.33E-3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0.437/1000</f>
        <v>4.37E-4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8.9300000000000002E-4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60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9" t="s">
        <v>61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2" t="s">
        <v>33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0.8/1000</f>
        <v>8.0000000000000004E-4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0.651/1000</f>
        <v>6.5099999999999999E-4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0"/>
        <v>1.4900000000000004E-4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16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48" t="s">
        <v>60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2" t="s">
        <v>39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0.52/1000</f>
        <v>5.2000000000000006E-4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>
        <f>0.255/1000</f>
        <v>2.5500000000000002E-4</v>
      </c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2.6500000000000004E-4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8" t="s">
        <v>37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1" t="s">
        <v>62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1.1/1000</f>
        <v>1.1000000000000001E-3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>
        <f>0.379/1000</f>
        <v>3.79E-4</v>
      </c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7.2100000000000007E-4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39.7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 t="s">
        <v>63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 t="s">
        <v>64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33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1/1000</f>
        <v>1E-3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0.333/1000</f>
        <v>3.3300000000000002E-4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6.6700000000000006E-4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16.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48" t="s">
        <v>65</v>
      </c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31" t="s">
        <v>66</v>
      </c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2" t="s">
        <v>33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4/1000</f>
        <v>4.0000000000000001E-3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f>0.5/1000</f>
        <v>5.0000000000000001E-4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3.5000000000000001E-3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5.7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67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9" t="s">
        <v>68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2" t="s">
        <v>28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90/1000</f>
        <v>0.09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v>0.103646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0"/>
        <v>-1.3646000000000005E-2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43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 t="s">
        <v>69</v>
      </c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45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7"/>
      <c r="BK49" s="32" t="s">
        <v>28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v>0.15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>
        <v>0.14090800000000001</v>
      </c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9.091999999999989E-3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70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71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f>0.15/1000</f>
        <v>1.4999999999999999E-4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>
        <f>0.777/1000</f>
        <v>7.7700000000000002E-4</v>
      </c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-6.2700000000000006E-4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1" t="s">
        <v>72</v>
      </c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2" t="s">
        <v>39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f>1/1000</f>
        <v>1E-3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>
        <f>0.205/1000</f>
        <v>2.05E-4</v>
      </c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7.9500000000000003E-4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24.7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48" t="s">
        <v>37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9" t="s">
        <v>73</v>
      </c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1"/>
      <c r="BK52" s="32" t="s">
        <v>39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f>0.5/1000</f>
        <v>5.0000000000000001E-4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f>0.115/1000</f>
        <v>1.15E-4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3.8500000000000003E-4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24.7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48" t="s">
        <v>37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5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7"/>
      <c r="BK53" s="32" t="s">
        <v>33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f>8.796/1000</f>
        <v>8.796E-3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f>2.139/1000</f>
        <v>2.1389999999999998E-3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6.6569999999999997E-3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24.7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48" t="s">
        <v>74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1" t="s">
        <v>75</v>
      </c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2" t="s">
        <v>33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f>1.577/1000</f>
        <v>1.5770000000000001E-3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f>0.033/1000</f>
        <v>3.3000000000000003E-5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0"/>
        <v>1.544E-3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24.7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48" t="s">
        <v>76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9" t="s">
        <v>77</v>
      </c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1"/>
      <c r="BK55" s="32" t="s">
        <v>33</v>
      </c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0">
        <f>2.221/1000</f>
        <v>2.2209999999999999E-3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>
        <f>0.163/1000</f>
        <v>1.63E-4</v>
      </c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 t="shared" si="0"/>
        <v>2.0579999999999999E-3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  <row r="56" spans="1:161" s="16" customFormat="1" ht="24.7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 t="s">
        <v>78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45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32" t="s">
        <v>33</v>
      </c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0">
        <f>1.984/1000</f>
        <v>1.9840000000000001E-3</v>
      </c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>
        <f>0.305/1000</f>
        <v>3.0499999999999999E-4</v>
      </c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>
        <f t="shared" si="0"/>
        <v>1.6790000000000002E-3</v>
      </c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</row>
    <row r="57" spans="1:161" s="16" customFormat="1" ht="32.25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 t="s">
        <v>79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9" t="s">
        <v>80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2" t="s">
        <v>21</v>
      </c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0">
        <f>20.3/1000</f>
        <v>2.0300000000000002E-2</v>
      </c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>
        <f>8.639/1000</f>
        <v>8.6389999999999991E-3</v>
      </c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>
        <f t="shared" si="0"/>
        <v>1.1661000000000003E-2</v>
      </c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</row>
    <row r="58" spans="1:161" s="16" customFormat="1" ht="36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 t="s">
        <v>81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2" t="s">
        <v>39</v>
      </c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0">
        <f>0.7/1000</f>
        <v>6.9999999999999999E-4</v>
      </c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>
        <f>0.378/1000</f>
        <v>3.7800000000000003E-4</v>
      </c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>
        <f t="shared" si="0"/>
        <v>3.2199999999999997E-4</v>
      </c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</row>
    <row r="59" spans="1:161" s="16" customFormat="1" ht="52.5" customHeight="1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 t="s">
        <v>82</v>
      </c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 t="s">
        <v>83</v>
      </c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2" t="s">
        <v>84</v>
      </c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0">
        <v>0.14499999999999999</v>
      </c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>
        <v>0.16578399999999999</v>
      </c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>
        <f t="shared" si="0"/>
        <v>-2.0783999999999997E-2</v>
      </c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</row>
    <row r="60" spans="1:161" s="16" customFormat="1" ht="16.5" customHeight="1" x14ac:dyDescent="0.2">
      <c r="A60" s="30" t="s">
        <v>85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30">
        <f>SUM(CC17:DA59)</f>
        <v>3.0543289999999987</v>
      </c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52">
        <f>SUM(DB17:EC59)</f>
        <v>3.1616399999999998</v>
      </c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A60" s="52"/>
      <c r="EB60" s="52"/>
      <c r="EC60" s="52"/>
      <c r="ED60" s="30">
        <f>SUM(ED17:FE59)</f>
        <v>-0.10731100000000023</v>
      </c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</row>
  </sheetData>
  <mergeCells count="321">
    <mergeCell ref="A37:U37"/>
    <mergeCell ref="V37:AP37"/>
    <mergeCell ref="AQ37:BJ37"/>
    <mergeCell ref="BK37:CB37"/>
    <mergeCell ref="CC37:DA37"/>
    <mergeCell ref="DB37:EC37"/>
    <mergeCell ref="ED37:FE37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BK58:CB58"/>
    <mergeCell ref="CC58:DA58"/>
    <mergeCell ref="DB58:EC58"/>
    <mergeCell ref="ED58:FE58"/>
    <mergeCell ref="BK56:CB56"/>
    <mergeCell ref="CC56:DA56"/>
    <mergeCell ref="DB56:EC56"/>
    <mergeCell ref="ED56:FE56"/>
    <mergeCell ref="A57:U57"/>
    <mergeCell ref="V57:AP57"/>
    <mergeCell ref="AQ57:BJ58"/>
    <mergeCell ref="BK57:CB57"/>
    <mergeCell ref="CC57:DA57"/>
    <mergeCell ref="DB57:EC57"/>
    <mergeCell ref="ED54:FE54"/>
    <mergeCell ref="A55:U55"/>
    <mergeCell ref="V55:AP55"/>
    <mergeCell ref="AQ55:BJ56"/>
    <mergeCell ref="BK55:CB55"/>
    <mergeCell ref="CC55:DA55"/>
    <mergeCell ref="DB55:EC55"/>
    <mergeCell ref="ED55:FE55"/>
    <mergeCell ref="A56:U56"/>
    <mergeCell ref="V56:AP56"/>
    <mergeCell ref="A54:U54"/>
    <mergeCell ref="V54:AP54"/>
    <mergeCell ref="AQ54:BJ54"/>
    <mergeCell ref="BK54:CB54"/>
    <mergeCell ref="CC54:DA54"/>
    <mergeCell ref="DB54:EC54"/>
    <mergeCell ref="ED52:FE52"/>
    <mergeCell ref="A53:U53"/>
    <mergeCell ref="V53:AP53"/>
    <mergeCell ref="BK53:CB53"/>
    <mergeCell ref="CC53:DA53"/>
    <mergeCell ref="DB53:EC53"/>
    <mergeCell ref="ED53:FE53"/>
    <mergeCell ref="A52:U52"/>
    <mergeCell ref="V52:AP52"/>
    <mergeCell ref="AQ52:BJ53"/>
    <mergeCell ref="BK52:CB52"/>
    <mergeCell ref="CC52:DA52"/>
    <mergeCell ref="DB52:EC52"/>
    <mergeCell ref="ED50:FE50"/>
    <mergeCell ref="A51:U51"/>
    <mergeCell ref="V51:AP51"/>
    <mergeCell ref="AQ51:BJ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AQ50:BJ50"/>
    <mergeCell ref="BK50:CB50"/>
    <mergeCell ref="CC50:DA50"/>
    <mergeCell ref="DB50:EC50"/>
    <mergeCell ref="ED47:FE47"/>
    <mergeCell ref="A48:U48"/>
    <mergeCell ref="V48:AP48"/>
    <mergeCell ref="AQ48:BJ49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DB40:EC40"/>
    <mergeCell ref="ED40:FE40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6:FE36"/>
    <mergeCell ref="A38:U38"/>
    <mergeCell ref="V38:AP38"/>
    <mergeCell ref="AQ38:BJ40"/>
    <mergeCell ref="BK38:CB38"/>
    <mergeCell ref="CC38:DA38"/>
    <mergeCell ref="DB38:EC38"/>
    <mergeCell ref="ED38:FE38"/>
    <mergeCell ref="A39:U39"/>
    <mergeCell ref="V39:AP39"/>
    <mergeCell ref="A36:U36"/>
    <mergeCell ref="V36:AP36"/>
    <mergeCell ref="AQ36:BJ36"/>
    <mergeCell ref="BK36:CB36"/>
    <mergeCell ref="CC36:DA36"/>
    <mergeCell ref="DB36:EC36"/>
    <mergeCell ref="BK39:CB39"/>
    <mergeCell ref="CC39:DA39"/>
    <mergeCell ref="DB39:EC39"/>
    <mergeCell ref="ED39:FE39"/>
    <mergeCell ref="A40:U40"/>
    <mergeCell ref="V40:AP40"/>
    <mergeCell ref="BK40:CB40"/>
    <mergeCell ref="CC40:DA40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2021-01-15T10:44:59Z</dcterms:created>
  <dcterms:modified xsi:type="dcterms:W3CDTF">2021-05-12T05:47:05Z</dcterms:modified>
</cp:coreProperties>
</file>